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C65" i="1" l="1"/>
  <c r="H46" i="1"/>
  <c r="H24" i="1"/>
  <c r="H18" i="1"/>
  <c r="H28" i="1"/>
  <c r="H35" i="1" l="1"/>
  <c r="H56" i="1" l="1"/>
  <c r="H36" i="1" l="1"/>
  <c r="H14" i="1"/>
  <c r="H32" i="1"/>
  <c r="H29" i="1" s="1"/>
  <c r="H50" i="1" l="1"/>
  <c r="H58" i="1" l="1"/>
  <c r="H13" i="1"/>
</calcChain>
</file>

<file path=xl/sharedStrings.xml><?xml version="1.0" encoding="utf-8"?>
<sst xmlns="http://schemas.openxmlformats.org/spreadsheetml/2006/main" count="63" uniqueCount="40">
  <si>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</si>
  <si>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</si>
  <si>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</si>
  <si>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</si>
  <si>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</si>
  <si>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</si>
  <si>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</si>
  <si>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</si>
  <si>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</si>
  <si>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</si>
  <si>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</si>
  <si>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</si>
  <si>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</si>
  <si>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</si>
  <si>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</si>
  <si>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</si>
  <si>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</si>
  <si>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</si>
  <si>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</si>
  <si>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</si>
  <si>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</si>
  <si>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</si>
  <si>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</si>
  <si>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</si>
  <si>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</si>
  <si>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</si>
  <si>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</si>
  <si>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</si>
  <si>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</si>
  <si>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Pogrebni troškovi</t>
  </si>
  <si>
    <t>UKUPNO MATERIJALNI TROŠKOVI</t>
  </si>
  <si>
    <t>Dana:12.01.2021.</t>
  </si>
  <si>
    <t>Primljena i neutrošena participacija od 12.01.2021.</t>
  </si>
  <si>
    <t>Dana 12.01.2021.godine Dom zdravlja Požarevac je izvršio plaćanje prema dobavljačima:</t>
  </si>
  <si>
    <t>Auto centar Mihajlović</t>
  </si>
  <si>
    <t>JKP ViK</t>
  </si>
  <si>
    <t>Univerzitet u Kragujevcu</t>
  </si>
  <si>
    <t>974/2020</t>
  </si>
  <si>
    <t>55-1-000773-08202104</t>
  </si>
  <si>
    <t>210/2020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</si>
</sst>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4" fontId="6" fillId="0" borderId="1" xfId="1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1" zoomScaleNormal="100" workbookViewId="0">
      <selection activeCell="C65" sqref="C65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7</v>
      </c>
      <c r="C5" s="36"/>
      <c r="D5" s="36"/>
    </row>
    <row r="6" spans="2:15" x14ac:dyDescent="0.25">
      <c r="B6" s="36" t="s">
        <v>8</v>
      </c>
      <c r="C6" s="36"/>
      <c r="D6" s="36"/>
    </row>
    <row r="7" spans="2:15" x14ac:dyDescent="0.25">
      <c r="I7" s="11"/>
      <c r="J7" s="11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2" t="s">
        <v>22</v>
      </c>
      <c r="C11" s="43"/>
      <c r="D11" s="43"/>
      <c r="E11" s="43"/>
      <c r="F11" s="44"/>
      <c r="G11" s="2" t="s">
        <v>5</v>
      </c>
      <c r="H11" s="2" t="s">
        <v>6</v>
      </c>
      <c r="I11" s="11"/>
      <c r="J11" s="11"/>
      <c r="K11" s="38"/>
      <c r="L11" s="38"/>
      <c r="M11" s="38"/>
      <c r="N11" s="38"/>
      <c r="O11" s="38"/>
    </row>
    <row r="12" spans="2:15" x14ac:dyDescent="0.25">
      <c r="B12" s="40" t="s">
        <v>20</v>
      </c>
      <c r="C12" s="40"/>
      <c r="D12" s="40"/>
      <c r="E12" s="40"/>
      <c r="F12" s="40"/>
      <c r="G12" s="14">
        <v>44208</v>
      </c>
      <c r="H12" s="23">
        <v>1447293.71</v>
      </c>
      <c r="I12" s="11"/>
      <c r="J12" s="11"/>
      <c r="K12" s="9"/>
      <c r="L12" s="9"/>
      <c r="M12" s="9"/>
      <c r="N12" s="9"/>
      <c r="O12" s="9"/>
    </row>
    <row r="13" spans="2:15" x14ac:dyDescent="0.25">
      <c r="B13" s="39" t="s">
        <v>9</v>
      </c>
      <c r="C13" s="39"/>
      <c r="D13" s="39"/>
      <c r="E13" s="39"/>
      <c r="F13" s="39"/>
      <c r="G13" s="24">
        <v>44208</v>
      </c>
      <c r="H13" s="3">
        <f>H14+H29-H36-H50</f>
        <v>1442540.6100000003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41" t="s">
        <v>23</v>
      </c>
      <c r="C14" s="41"/>
      <c r="D14" s="41"/>
      <c r="E14" s="41"/>
      <c r="F14" s="41"/>
      <c r="G14" s="16">
        <v>44208</v>
      </c>
      <c r="H14" s="4">
        <f>H15+H16+H17+H18+H19+H20+H21+H22+H23+H24+H25+H26+H27+H28</f>
        <v>1534671.2800000003</v>
      </c>
      <c r="I14" s="11"/>
      <c r="J14" s="11"/>
      <c r="K14" s="9"/>
      <c r="L14" s="9"/>
      <c r="M14" s="9"/>
      <c r="N14" s="9"/>
      <c r="O14" s="9"/>
    </row>
    <row r="15" spans="2:15" x14ac:dyDescent="0.25">
      <c r="B15" s="29" t="s">
        <v>10</v>
      </c>
      <c r="C15" s="30"/>
      <c r="D15" s="30"/>
      <c r="E15" s="30"/>
      <c r="F15" s="31"/>
      <c r="G15" s="12"/>
      <c r="H15" s="15">
        <v>0</v>
      </c>
      <c r="I15" s="11"/>
      <c r="J15" s="11"/>
      <c r="K15" s="8"/>
    </row>
    <row r="16" spans="2:15" x14ac:dyDescent="0.25">
      <c r="B16" s="29" t="s">
        <v>26</v>
      </c>
      <c r="C16" s="30"/>
      <c r="D16" s="30"/>
      <c r="E16" s="30"/>
      <c r="F16" s="31"/>
      <c r="G16" s="12"/>
      <c r="H16" s="15">
        <v>0</v>
      </c>
      <c r="I16" s="11"/>
      <c r="J16" s="11"/>
      <c r="K16" s="8"/>
    </row>
    <row r="17" spans="2:13" x14ac:dyDescent="0.25">
      <c r="B17" s="29" t="s">
        <v>27</v>
      </c>
      <c r="C17" s="30"/>
      <c r="D17" s="30"/>
      <c r="E17" s="30"/>
      <c r="F17" s="31"/>
      <c r="G17" s="12"/>
      <c r="H17" s="15">
        <v>0</v>
      </c>
      <c r="I17" s="11"/>
      <c r="J17" s="11"/>
      <c r="K17" s="8"/>
    </row>
    <row r="18" spans="2:13" x14ac:dyDescent="0.25">
      <c r="B18" s="29" t="s">
        <v>11</v>
      </c>
      <c r="C18" s="30"/>
      <c r="D18" s="30"/>
      <c r="E18" s="30"/>
      <c r="F18" s="31"/>
      <c r="G18" s="12"/>
      <c r="H18" s="10">
        <f>1068667-8888.88</f>
        <v>1059778.1200000001</v>
      </c>
      <c r="I18" s="11"/>
      <c r="J18" s="11"/>
      <c r="K18" s="8"/>
      <c r="L18" s="8"/>
    </row>
    <row r="19" spans="2:13" x14ac:dyDescent="0.25">
      <c r="B19" s="29" t="s">
        <v>28</v>
      </c>
      <c r="C19" s="30"/>
      <c r="D19" s="30"/>
      <c r="E19" s="30"/>
      <c r="F19" s="31"/>
      <c r="G19" s="12"/>
      <c r="H19" s="10">
        <v>0</v>
      </c>
      <c r="I19" s="11"/>
      <c r="J19" s="11"/>
      <c r="K19" s="8"/>
      <c r="L19" s="8"/>
    </row>
    <row r="20" spans="2:13" x14ac:dyDescent="0.25">
      <c r="B20" s="29" t="s">
        <v>12</v>
      </c>
      <c r="C20" s="30"/>
      <c r="D20" s="30"/>
      <c r="E20" s="30"/>
      <c r="F20" s="31"/>
      <c r="G20" s="12"/>
      <c r="H20" s="10">
        <v>0</v>
      </c>
      <c r="I20" s="11"/>
      <c r="J20" s="11"/>
    </row>
    <row r="21" spans="2:13" x14ac:dyDescent="0.25">
      <c r="B21" s="29" t="s">
        <v>19</v>
      </c>
      <c r="C21" s="30"/>
      <c r="D21" s="30"/>
      <c r="E21" s="30"/>
      <c r="F21" s="31"/>
      <c r="G21" s="12"/>
      <c r="H21" s="10">
        <v>0</v>
      </c>
      <c r="I21" s="11"/>
      <c r="J21" s="11"/>
    </row>
    <row r="22" spans="2:13" x14ac:dyDescent="0.25">
      <c r="B22" s="29" t="s">
        <v>2</v>
      </c>
      <c r="C22" s="30"/>
      <c r="D22" s="30"/>
      <c r="E22" s="30"/>
      <c r="F22" s="31"/>
      <c r="G22" s="12"/>
      <c r="H22" s="10">
        <v>0</v>
      </c>
      <c r="I22" s="11"/>
      <c r="J22" s="11"/>
    </row>
    <row r="23" spans="2:13" x14ac:dyDescent="0.25">
      <c r="B23" s="29" t="s">
        <v>3</v>
      </c>
      <c r="C23" s="30"/>
      <c r="D23" s="30"/>
      <c r="E23" s="30"/>
      <c r="F23" s="31"/>
      <c r="G23" s="12"/>
      <c r="H23" s="10">
        <v>0</v>
      </c>
      <c r="I23" s="11"/>
      <c r="J23" s="11"/>
    </row>
    <row r="24" spans="2:13" x14ac:dyDescent="0.25">
      <c r="B24" s="29" t="s">
        <v>13</v>
      </c>
      <c r="C24" s="30"/>
      <c r="D24" s="30"/>
      <c r="E24" s="30"/>
      <c r="F24" s="31"/>
      <c r="G24" s="12"/>
      <c r="H24" s="10">
        <f>7624666.66+22130-7188738.5</f>
        <v>458058.16000000015</v>
      </c>
      <c r="I24" s="11"/>
      <c r="J24" s="11"/>
      <c r="K24" s="11"/>
      <c r="L24" s="8"/>
    </row>
    <row r="25" spans="2:13" x14ac:dyDescent="0.25">
      <c r="B25" s="29" t="s">
        <v>25</v>
      </c>
      <c r="C25" s="30"/>
      <c r="D25" s="30"/>
      <c r="E25" s="30"/>
      <c r="F25" s="31"/>
      <c r="G25" s="12"/>
      <c r="H25" s="10">
        <v>0</v>
      </c>
      <c r="I25" s="11"/>
      <c r="J25" s="11"/>
      <c r="K25" s="11"/>
      <c r="L25" s="8"/>
    </row>
    <row r="26" spans="2:13" x14ac:dyDescent="0.25">
      <c r="B26" s="29" t="s">
        <v>14</v>
      </c>
      <c r="C26" s="30"/>
      <c r="D26" s="30"/>
      <c r="E26" s="30"/>
      <c r="F26" s="31"/>
      <c r="G26" s="12"/>
      <c r="H26" s="10">
        <v>0</v>
      </c>
      <c r="I26" s="11"/>
      <c r="J26" s="11"/>
      <c r="K26" s="8"/>
    </row>
    <row r="27" spans="2:13" x14ac:dyDescent="0.25">
      <c r="B27" s="29" t="s">
        <v>15</v>
      </c>
      <c r="C27" s="30"/>
      <c r="D27" s="30"/>
      <c r="E27" s="30"/>
      <c r="F27" s="31"/>
      <c r="G27" s="12"/>
      <c r="H27" s="10">
        <v>0</v>
      </c>
      <c r="I27" s="11"/>
      <c r="J27" s="11"/>
      <c r="K27" s="8"/>
      <c r="L27" s="8"/>
    </row>
    <row r="28" spans="2:13" x14ac:dyDescent="0.25">
      <c r="B28" s="29" t="s">
        <v>32</v>
      </c>
      <c r="C28" s="30"/>
      <c r="D28" s="30"/>
      <c r="E28" s="30"/>
      <c r="F28" s="31"/>
      <c r="G28" s="13"/>
      <c r="H28" s="10">
        <f>2100+700+3450+2050+700+3050-115+1450+150+2450+850</f>
        <v>16835</v>
      </c>
      <c r="I28" s="11"/>
      <c r="J28" s="11"/>
      <c r="K28" s="8"/>
      <c r="L28" s="8"/>
    </row>
    <row r="29" spans="2:13" x14ac:dyDescent="0.25">
      <c r="B29" s="32" t="s">
        <v>24</v>
      </c>
      <c r="C29" s="33"/>
      <c r="D29" s="33"/>
      <c r="E29" s="33"/>
      <c r="F29" s="34"/>
      <c r="G29" s="16">
        <v>44208</v>
      </c>
      <c r="H29" s="4">
        <f>H30+H31+H32+H33+H34+H35</f>
        <v>143164.49</v>
      </c>
      <c r="I29" s="11"/>
      <c r="J29" s="11"/>
      <c r="K29" s="8"/>
    </row>
    <row r="30" spans="2:13" x14ac:dyDescent="0.25">
      <c r="B30" s="29" t="s">
        <v>10</v>
      </c>
      <c r="C30" s="30"/>
      <c r="D30" s="30"/>
      <c r="E30" s="30"/>
      <c r="F30" s="31"/>
      <c r="G30" s="2"/>
      <c r="H30" s="15">
        <v>0</v>
      </c>
      <c r="I30" s="11"/>
      <c r="J30" s="11"/>
      <c r="K30" s="8"/>
    </row>
    <row r="31" spans="2:13" x14ac:dyDescent="0.25">
      <c r="B31" s="29" t="s">
        <v>11</v>
      </c>
      <c r="C31" s="30"/>
      <c r="D31" s="30"/>
      <c r="E31" s="30"/>
      <c r="F31" s="31"/>
      <c r="G31" s="2"/>
      <c r="H31" s="10">
        <v>135083.32999999999</v>
      </c>
      <c r="I31" s="27"/>
      <c r="J31" s="11"/>
      <c r="K31" s="8"/>
    </row>
    <row r="32" spans="2:13" x14ac:dyDescent="0.25">
      <c r="B32" s="29" t="s">
        <v>13</v>
      </c>
      <c r="C32" s="30"/>
      <c r="D32" s="30"/>
      <c r="E32" s="30"/>
      <c r="F32" s="31"/>
      <c r="G32" s="2"/>
      <c r="H32" s="10">
        <f>94666.67-28100+41917.95-108484.62</f>
        <v>0</v>
      </c>
      <c r="I32" s="11"/>
      <c r="J32" s="11"/>
      <c r="K32" s="8"/>
      <c r="L32" s="8"/>
      <c r="M32" s="8"/>
    </row>
    <row r="33" spans="2:12" x14ac:dyDescent="0.25">
      <c r="B33" s="29" t="s">
        <v>14</v>
      </c>
      <c r="C33" s="30"/>
      <c r="D33" s="30"/>
      <c r="E33" s="30"/>
      <c r="F33" s="31"/>
      <c r="G33" s="2"/>
      <c r="H33" s="10">
        <v>0</v>
      </c>
      <c r="I33" s="11"/>
      <c r="J33" s="11"/>
    </row>
    <row r="34" spans="2:12" x14ac:dyDescent="0.25">
      <c r="B34" s="29" t="s">
        <v>15</v>
      </c>
      <c r="C34" s="30"/>
      <c r="D34" s="30"/>
      <c r="E34" s="30"/>
      <c r="F34" s="31"/>
      <c r="G34" s="2"/>
      <c r="H34" s="10">
        <v>0</v>
      </c>
      <c r="I34" s="11"/>
      <c r="J34" s="11"/>
    </row>
    <row r="35" spans="2:12" x14ac:dyDescent="0.25">
      <c r="B35" s="29" t="s">
        <v>32</v>
      </c>
      <c r="C35" s="30"/>
      <c r="D35" s="30"/>
      <c r="E35" s="30"/>
      <c r="F35" s="31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</f>
        <v>8081.160000000008</v>
      </c>
      <c r="I35" s="11"/>
      <c r="J35" s="11"/>
    </row>
    <row r="36" spans="2:12" x14ac:dyDescent="0.25">
      <c r="B36" s="48" t="s">
        <v>16</v>
      </c>
      <c r="C36" s="49"/>
      <c r="D36" s="49"/>
      <c r="E36" s="49"/>
      <c r="F36" s="50"/>
      <c r="G36" s="17">
        <v>44208</v>
      </c>
      <c r="H36" s="5">
        <f>SUM(H37:H48)</f>
        <v>235295.16</v>
      </c>
      <c r="I36" s="11"/>
      <c r="J36" s="11"/>
    </row>
    <row r="37" spans="2:12" x14ac:dyDescent="0.25">
      <c r="B37" s="29" t="s">
        <v>10</v>
      </c>
      <c r="C37" s="30"/>
      <c r="D37" s="30"/>
      <c r="E37" s="30"/>
      <c r="F37" s="31"/>
      <c r="G37" s="13"/>
      <c r="H37" s="15">
        <v>0</v>
      </c>
      <c r="I37" s="11"/>
      <c r="J37" s="11"/>
    </row>
    <row r="38" spans="2:12" x14ac:dyDescent="0.25">
      <c r="B38" s="29" t="s">
        <v>26</v>
      </c>
      <c r="C38" s="30"/>
      <c r="D38" s="30"/>
      <c r="E38" s="30"/>
      <c r="F38" s="31"/>
      <c r="G38" s="13"/>
      <c r="H38" s="15">
        <v>0</v>
      </c>
      <c r="I38" s="11"/>
      <c r="J38" s="11"/>
    </row>
    <row r="39" spans="2:12" x14ac:dyDescent="0.25">
      <c r="B39" s="29" t="s">
        <v>27</v>
      </c>
      <c r="C39" s="30"/>
      <c r="D39" s="30"/>
      <c r="E39" s="30"/>
      <c r="F39" s="31"/>
      <c r="G39" s="13"/>
      <c r="H39" s="15">
        <v>0</v>
      </c>
      <c r="I39" s="11"/>
      <c r="J39" s="11"/>
    </row>
    <row r="40" spans="2:12" x14ac:dyDescent="0.25">
      <c r="B40" s="29" t="s">
        <v>11</v>
      </c>
      <c r="C40" s="30"/>
      <c r="D40" s="30"/>
      <c r="E40" s="30"/>
      <c r="F40" s="31"/>
      <c r="G40" s="13"/>
      <c r="H40" s="15">
        <v>0</v>
      </c>
      <c r="I40" s="11"/>
      <c r="J40" s="11"/>
      <c r="L40" s="8"/>
    </row>
    <row r="41" spans="2:12" x14ac:dyDescent="0.25">
      <c r="B41" s="29" t="s">
        <v>28</v>
      </c>
      <c r="C41" s="30"/>
      <c r="D41" s="30"/>
      <c r="E41" s="30"/>
      <c r="F41" s="31"/>
      <c r="G41" s="13"/>
      <c r="H41" s="15">
        <v>0</v>
      </c>
      <c r="I41" s="11"/>
      <c r="J41" s="11"/>
      <c r="L41" s="8"/>
    </row>
    <row r="42" spans="2:12" x14ac:dyDescent="0.25">
      <c r="B42" s="29" t="s">
        <v>12</v>
      </c>
      <c r="C42" s="30"/>
      <c r="D42" s="30"/>
      <c r="E42" s="30"/>
      <c r="F42" s="31"/>
      <c r="G42" s="13"/>
      <c r="H42" s="10">
        <v>0</v>
      </c>
      <c r="I42" s="11"/>
      <c r="J42" s="11"/>
    </row>
    <row r="43" spans="2:12" x14ac:dyDescent="0.25">
      <c r="B43" s="29" t="s">
        <v>19</v>
      </c>
      <c r="C43" s="30"/>
      <c r="D43" s="30"/>
      <c r="E43" s="30"/>
      <c r="F43" s="31"/>
      <c r="G43" s="13"/>
      <c r="H43" s="10">
        <v>0</v>
      </c>
      <c r="I43" s="11"/>
      <c r="J43" s="11"/>
      <c r="L43" s="8"/>
    </row>
    <row r="44" spans="2:12" x14ac:dyDescent="0.25">
      <c r="B44" s="29" t="s">
        <v>2</v>
      </c>
      <c r="C44" s="30"/>
      <c r="D44" s="30"/>
      <c r="E44" s="30"/>
      <c r="F44" s="31"/>
      <c r="G44" s="13"/>
      <c r="H44" s="10">
        <v>0</v>
      </c>
      <c r="I44" s="11"/>
      <c r="J44" s="11"/>
    </row>
    <row r="45" spans="2:12" x14ac:dyDescent="0.25">
      <c r="B45" s="29" t="s">
        <v>3</v>
      </c>
      <c r="C45" s="30"/>
      <c r="D45" s="30"/>
      <c r="E45" s="30"/>
      <c r="F45" s="31"/>
      <c r="G45" s="13"/>
      <c r="H45" s="10">
        <v>0</v>
      </c>
      <c r="I45" s="11"/>
      <c r="J45" s="11"/>
    </row>
    <row r="46" spans="2:12" x14ac:dyDescent="0.25">
      <c r="B46" s="29" t="s">
        <v>13</v>
      </c>
      <c r="C46" s="30"/>
      <c r="D46" s="30"/>
      <c r="E46" s="30"/>
      <c r="F46" s="31"/>
      <c r="G46" s="13"/>
      <c r="H46" s="10">
        <f>75000+30295.16+130000</f>
        <v>235295.16</v>
      </c>
      <c r="I46" s="11"/>
      <c r="J46" s="11"/>
    </row>
    <row r="47" spans="2:12" x14ac:dyDescent="0.25">
      <c r="B47" s="29" t="s">
        <v>14</v>
      </c>
      <c r="C47" s="30"/>
      <c r="D47" s="30"/>
      <c r="E47" s="30"/>
      <c r="F47" s="31"/>
      <c r="G47" s="13"/>
      <c r="H47" s="10">
        <v>0</v>
      </c>
      <c r="I47" s="11"/>
      <c r="J47" s="11"/>
    </row>
    <row r="48" spans="2:12" x14ac:dyDescent="0.25">
      <c r="B48" s="29" t="s">
        <v>15</v>
      </c>
      <c r="C48" s="30"/>
      <c r="D48" s="30"/>
      <c r="E48" s="30"/>
      <c r="F48" s="31"/>
      <c r="G48" s="13"/>
      <c r="H48" s="10">
        <v>0</v>
      </c>
      <c r="I48" s="11"/>
      <c r="J48" s="11"/>
      <c r="K48" s="8"/>
    </row>
    <row r="49" spans="2:12" x14ac:dyDescent="0.25">
      <c r="B49" s="29" t="s">
        <v>29</v>
      </c>
      <c r="C49" s="30"/>
      <c r="D49" s="30"/>
      <c r="E49" s="30"/>
      <c r="F49" s="31"/>
      <c r="G49" s="13"/>
      <c r="H49" s="10">
        <v>0</v>
      </c>
      <c r="I49" s="11"/>
      <c r="J49" s="11"/>
      <c r="K49" s="8"/>
    </row>
    <row r="50" spans="2:12" x14ac:dyDescent="0.25">
      <c r="B50" s="48" t="s">
        <v>21</v>
      </c>
      <c r="C50" s="49"/>
      <c r="D50" s="49"/>
      <c r="E50" s="49"/>
      <c r="F50" s="50"/>
      <c r="G50" s="17">
        <v>44208</v>
      </c>
      <c r="H50" s="5">
        <f>SUM(H51:H55)</f>
        <v>0</v>
      </c>
      <c r="I50" s="11"/>
      <c r="J50" s="11"/>
    </row>
    <row r="51" spans="2:12" x14ac:dyDescent="0.25">
      <c r="B51" s="29" t="s">
        <v>10</v>
      </c>
      <c r="C51" s="30"/>
      <c r="D51" s="30"/>
      <c r="E51" s="30"/>
      <c r="F51" s="31"/>
      <c r="G51" s="2"/>
      <c r="H51" s="15">
        <v>0</v>
      </c>
      <c r="I51" s="11"/>
      <c r="J51" s="11"/>
    </row>
    <row r="52" spans="2:12" x14ac:dyDescent="0.25">
      <c r="B52" s="29" t="s">
        <v>11</v>
      </c>
      <c r="C52" s="30"/>
      <c r="D52" s="30"/>
      <c r="E52" s="30"/>
      <c r="F52" s="31"/>
      <c r="G52" s="2"/>
      <c r="H52" s="3">
        <v>0</v>
      </c>
      <c r="I52" s="11"/>
      <c r="J52" s="11"/>
    </row>
    <row r="53" spans="2:12" x14ac:dyDescent="0.25">
      <c r="B53" s="29" t="s">
        <v>13</v>
      </c>
      <c r="C53" s="30"/>
      <c r="D53" s="30"/>
      <c r="E53" s="30"/>
      <c r="F53" s="31"/>
      <c r="G53" s="2"/>
      <c r="H53" s="10">
        <v>0</v>
      </c>
      <c r="I53" s="11"/>
      <c r="J53" s="11"/>
    </row>
    <row r="54" spans="2:12" x14ac:dyDescent="0.25">
      <c r="B54" s="29" t="s">
        <v>14</v>
      </c>
      <c r="C54" s="30"/>
      <c r="D54" s="30"/>
      <c r="E54" s="30"/>
      <c r="F54" s="31"/>
      <c r="G54" s="2"/>
      <c r="H54" s="3">
        <v>0</v>
      </c>
      <c r="I54" s="11"/>
      <c r="J54" s="11"/>
      <c r="K54" s="8"/>
    </row>
    <row r="55" spans="2:12" x14ac:dyDescent="0.25">
      <c r="B55" s="29" t="s">
        <v>15</v>
      </c>
      <c r="C55" s="30"/>
      <c r="D55" s="30"/>
      <c r="E55" s="30"/>
      <c r="F55" s="31"/>
      <c r="G55" s="2"/>
      <c r="H55" s="10">
        <v>0</v>
      </c>
      <c r="I55" s="11"/>
      <c r="J55" s="11"/>
    </row>
    <row r="56" spans="2:12" x14ac:dyDescent="0.25">
      <c r="B56" s="51" t="s">
        <v>18</v>
      </c>
      <c r="C56" s="52"/>
      <c r="D56" s="52"/>
      <c r="E56" s="52"/>
      <c r="F56" s="53"/>
      <c r="G56" s="18">
        <v>44208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</f>
        <v>4753.0999999998021</v>
      </c>
      <c r="I56" s="11"/>
      <c r="L56" s="8"/>
    </row>
    <row r="57" spans="2:12" x14ac:dyDescent="0.25">
      <c r="B57" s="29" t="s">
        <v>17</v>
      </c>
      <c r="C57" s="30"/>
      <c r="D57" s="30"/>
      <c r="E57" s="30"/>
      <c r="F57" s="31"/>
      <c r="G57" s="26"/>
      <c r="H57" s="3">
        <v>0</v>
      </c>
      <c r="I57" s="11"/>
      <c r="J57" s="11"/>
    </row>
    <row r="58" spans="2:12" x14ac:dyDescent="0.25">
      <c r="B58" s="45" t="s">
        <v>4</v>
      </c>
      <c r="C58" s="46"/>
      <c r="D58" s="46"/>
      <c r="E58" s="46"/>
      <c r="F58" s="47"/>
      <c r="G58" s="2"/>
      <c r="H58" s="7">
        <f>H14+H29-H36-H50+H56-H57</f>
        <v>1447293.7100000002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33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  <row r="62" spans="2:12" x14ac:dyDescent="0.25">
      <c r="B62" s="2" t="s">
        <v>34</v>
      </c>
      <c r="C62" s="28">
        <v>75000</v>
      </c>
      <c r="D62" s="2" t="s">
        <v>37</v>
      </c>
    </row>
    <row r="63" spans="2:12" x14ac:dyDescent="0.25">
      <c r="B63" s="2" t="s">
        <v>35</v>
      </c>
      <c r="C63" s="3">
        <v>30295.16</v>
      </c>
      <c r="D63" s="2" t="s">
        <v>38</v>
      </c>
    </row>
    <row r="64" spans="2:12" x14ac:dyDescent="0.25">
      <c r="B64" s="2" t="s">
        <v>36</v>
      </c>
      <c r="C64" s="3">
        <v>130000</v>
      </c>
      <c r="D64" s="2" t="s">
        <v>39</v>
      </c>
    </row>
    <row r="65" spans="2:4" x14ac:dyDescent="0.25">
      <c r="B65" s="54" t="s">
        <v>30</v>
      </c>
      <c r="C65" s="7">
        <f>SUM(C62:C64)</f>
        <v>235295.16</v>
      </c>
      <c r="D65" s="2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2021-01-15T10:21:50Z</dcterms:modified>
</cp:coreProperties>
</file>